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C\Users\vcol\Documents\Laptop werk\Beurs\Horsefood Men Talent\Horsefood Men Talent\Horsefood Men Talent 2016\Uitslagen\Def\"/>
    </mc:Choice>
  </mc:AlternateContent>
  <bookViews>
    <workbookView xWindow="240" yWindow="150" windowWidth="20115" windowHeight="7365"/>
  </bookViews>
  <sheets>
    <sheet name="Pony's " sheetId="1" r:id="rId1"/>
    <sheet name="Paarden" sheetId="2" r:id="rId2"/>
    <sheet name="Blad3" sheetId="3" r:id="rId3"/>
  </sheets>
  <definedNames>
    <definedName name="_xlnm.Print_Area" localSheetId="0">'Pony''s '!$A$1:$R$20</definedName>
  </definedNames>
  <calcPr calcId="152511"/>
</workbook>
</file>

<file path=xl/calcChain.xml><?xml version="1.0" encoding="utf-8"?>
<calcChain xmlns="http://schemas.openxmlformats.org/spreadsheetml/2006/main">
  <c r="O25" i="2" l="1"/>
  <c r="P25" i="2" s="1"/>
  <c r="K25" i="2"/>
  <c r="O26" i="2"/>
  <c r="P26" i="2" s="1"/>
  <c r="K26" i="2"/>
  <c r="O14" i="2" l="1"/>
  <c r="P14" i="2" s="1"/>
  <c r="Q14" i="2" s="1"/>
  <c r="O18" i="2"/>
  <c r="P18" i="2" s="1"/>
  <c r="Q18" i="2" s="1"/>
  <c r="O21" i="2"/>
  <c r="P21" i="2" s="1"/>
  <c r="Q21" i="2" s="1"/>
  <c r="O24" i="2"/>
  <c r="P24" i="2" s="1"/>
  <c r="Q24" i="2" s="1"/>
  <c r="O12" i="2"/>
  <c r="P12" i="2" s="1"/>
  <c r="Q12" i="2" s="1"/>
  <c r="Q25" i="2"/>
  <c r="O15" i="2"/>
  <c r="P15" i="2" s="1"/>
  <c r="Q15" i="2" s="1"/>
  <c r="O23" i="2"/>
  <c r="P23" i="2" s="1"/>
  <c r="Q23" i="2" s="1"/>
  <c r="O13" i="2"/>
  <c r="P13" i="2" s="1"/>
  <c r="Q13" i="2" s="1"/>
  <c r="O22" i="2"/>
  <c r="P22" i="2" s="1"/>
  <c r="Q22" i="2" s="1"/>
  <c r="Q26" i="2"/>
  <c r="O16" i="2"/>
  <c r="P16" i="2" s="1"/>
  <c r="Q16" i="2" s="1"/>
  <c r="O17" i="2"/>
  <c r="P17" i="2" s="1"/>
  <c r="Q17" i="2" s="1"/>
  <c r="O19" i="2"/>
  <c r="P19" i="2" s="1"/>
  <c r="Q19" i="2" s="1"/>
  <c r="O20" i="2"/>
  <c r="P20" i="2" s="1"/>
  <c r="Q20" i="2" s="1"/>
  <c r="K14" i="2"/>
  <c r="K18" i="2"/>
  <c r="K21" i="2"/>
  <c r="K24" i="2"/>
  <c r="K12" i="2"/>
  <c r="K15" i="2"/>
  <c r="K23" i="2"/>
  <c r="K13" i="2"/>
  <c r="K22" i="2"/>
  <c r="K16" i="2"/>
  <c r="K17" i="2"/>
  <c r="K19" i="2"/>
  <c r="K20" i="2"/>
  <c r="O11" i="1"/>
  <c r="P11" i="1" s="1"/>
  <c r="Q11" i="1" s="1"/>
  <c r="O12" i="1"/>
  <c r="P12" i="1" s="1"/>
  <c r="Q12" i="1" s="1"/>
  <c r="O14" i="1"/>
  <c r="P14" i="1" s="1"/>
  <c r="Q14" i="1" s="1"/>
  <c r="O7" i="1"/>
  <c r="P7" i="1" s="1"/>
  <c r="Q7" i="1" s="1"/>
  <c r="O18" i="1"/>
  <c r="P18" i="1" s="1"/>
  <c r="Q18" i="1" s="1"/>
  <c r="O13" i="1"/>
  <c r="P13" i="1" s="1"/>
  <c r="Q13" i="1" s="1"/>
  <c r="O19" i="1"/>
  <c r="P19" i="1" s="1"/>
  <c r="Q19" i="1" s="1"/>
  <c r="O17" i="1"/>
  <c r="P17" i="1" s="1"/>
  <c r="Q17" i="1" s="1"/>
  <c r="O8" i="1"/>
  <c r="P8" i="1" s="1"/>
  <c r="Q8" i="1" s="1"/>
  <c r="O10" i="1"/>
  <c r="P10" i="1" s="1"/>
  <c r="Q10" i="1" s="1"/>
  <c r="O16" i="1"/>
  <c r="P16" i="1" s="1"/>
  <c r="Q16" i="1" s="1"/>
  <c r="O15" i="1"/>
  <c r="P15" i="1" s="1"/>
  <c r="Q15" i="1" s="1"/>
  <c r="O9" i="1"/>
  <c r="P9" i="1" s="1"/>
  <c r="Q9" i="1" s="1"/>
  <c r="K11" i="1"/>
  <c r="K12" i="1"/>
  <c r="K14" i="1"/>
  <c r="K7" i="1"/>
  <c r="K18" i="1"/>
  <c r="K13" i="1"/>
  <c r="K19" i="1"/>
  <c r="K17" i="1"/>
  <c r="K8" i="1"/>
  <c r="K10" i="1"/>
  <c r="K16" i="1"/>
  <c r="K15" i="1"/>
  <c r="K9" i="1"/>
  <c r="R19" i="2" l="1"/>
  <c r="R18" i="2"/>
  <c r="R19" i="1"/>
  <c r="R9" i="1"/>
  <c r="R8" i="1"/>
  <c r="R15" i="1"/>
  <c r="R12" i="2"/>
  <c r="R14" i="2"/>
  <c r="R20" i="2"/>
  <c r="R15" i="2"/>
  <c r="R18" i="1"/>
  <c r="R17" i="2"/>
  <c r="R22" i="2"/>
  <c r="R11" i="1"/>
  <c r="R26" i="2"/>
  <c r="R13" i="2"/>
  <c r="R13" i="1"/>
  <c r="R12" i="1"/>
  <c r="R16" i="1"/>
  <c r="R10" i="1"/>
  <c r="R17" i="1"/>
  <c r="R7" i="1"/>
  <c r="R16" i="2"/>
  <c r="R23" i="2"/>
  <c r="R24" i="2"/>
  <c r="R21" i="2"/>
  <c r="R25" i="2"/>
  <c r="R14" i="1"/>
</calcChain>
</file>

<file path=xl/sharedStrings.xml><?xml version="1.0" encoding="utf-8"?>
<sst xmlns="http://schemas.openxmlformats.org/spreadsheetml/2006/main" count="189" uniqueCount="122">
  <si>
    <t>Naam</t>
  </si>
  <si>
    <t>Ru-</t>
  </si>
  <si>
    <t>Plaats</t>
  </si>
  <si>
    <t xml:space="preserve">Tijd </t>
  </si>
  <si>
    <t>Tijd</t>
  </si>
  <si>
    <t>briek</t>
  </si>
  <si>
    <t>Vaardigheid</t>
  </si>
  <si>
    <t>Marathon 1</t>
  </si>
  <si>
    <t>Marathon 2</t>
  </si>
  <si>
    <t>Marathon 3</t>
  </si>
  <si>
    <t>M. 1</t>
  </si>
  <si>
    <t>M. 2</t>
  </si>
  <si>
    <t>M. 3</t>
  </si>
  <si>
    <t>Demi Timmers</t>
  </si>
  <si>
    <t>POE</t>
  </si>
  <si>
    <t>Geldrop</t>
  </si>
  <si>
    <t>PAE</t>
  </si>
  <si>
    <t>Rhine Holzken</t>
  </si>
  <si>
    <t>Maaseik ( B. )</t>
  </si>
  <si>
    <t>POD</t>
  </si>
  <si>
    <t>Dominique v.der Kruijs</t>
  </si>
  <si>
    <t>Eindhoven</t>
  </si>
  <si>
    <t>Bernival</t>
  </si>
  <si>
    <t>Martina Mulders</t>
  </si>
  <si>
    <t>Valkenburg</t>
  </si>
  <si>
    <t>Amoroso</t>
  </si>
  <si>
    <t>PAD</t>
  </si>
  <si>
    <t>POM</t>
  </si>
  <si>
    <t>Laakdal ( B. )</t>
  </si>
  <si>
    <t>Alex &amp; Buddy &amp; Tia &amp; Louis</t>
  </si>
  <si>
    <t>totaal</t>
  </si>
  <si>
    <t xml:space="preserve"> Strafpunten</t>
  </si>
  <si>
    <t>Strafpunten</t>
  </si>
  <si>
    <t>Marathon</t>
  </si>
  <si>
    <t>Stijlpunten</t>
  </si>
  <si>
    <t>TOTAAL</t>
  </si>
  <si>
    <t xml:space="preserve">TOTAAL </t>
  </si>
  <si>
    <t>Uitslag</t>
  </si>
  <si>
    <t>Naam Paard(en)</t>
  </si>
  <si>
    <t>Naam pony('s)</t>
  </si>
  <si>
    <t xml:space="preserve">Totale </t>
  </si>
  <si>
    <t>tijd</t>
  </si>
  <si>
    <t>Vally</t>
  </si>
  <si>
    <t>Geertje Giesberts</t>
  </si>
  <si>
    <t>Overpelt</t>
  </si>
  <si>
    <t>Jessica</t>
  </si>
  <si>
    <t>Geke Blokland</t>
  </si>
  <si>
    <t>Tiel</t>
  </si>
  <si>
    <t>Ronnie</t>
  </si>
  <si>
    <t>Mighty</t>
  </si>
  <si>
    <t>Marieke Witteveen Versluis</t>
  </si>
  <si>
    <t>Apeldoorn</t>
  </si>
  <si>
    <t>Lizzy</t>
  </si>
  <si>
    <t>Fred van Vliet</t>
  </si>
  <si>
    <t>Veghel</t>
  </si>
  <si>
    <t>Roos</t>
  </si>
  <si>
    <t>Marc Giesberts</t>
  </si>
  <si>
    <t>Sando</t>
  </si>
  <si>
    <t>Marleen v. Straaten</t>
  </si>
  <si>
    <t>Dessel ( B. )</t>
  </si>
  <si>
    <t>Cezar &amp; Julius</t>
  </si>
  <si>
    <t>Monique Meuser Bourgonion</t>
  </si>
  <si>
    <t>Bosschenhoofd</t>
  </si>
  <si>
    <t>Rosa Lee</t>
  </si>
  <si>
    <t>Daphne Imanse</t>
  </si>
  <si>
    <t>Hoofddorp</t>
  </si>
  <si>
    <t xml:space="preserve">Imanse Trailers Olivier &amp; I. T. Rieko </t>
  </si>
  <si>
    <t>Lizzy van den Handel</t>
  </si>
  <si>
    <t>Alkmaar</t>
  </si>
  <si>
    <t>Une Mika Sam C</t>
  </si>
  <si>
    <t>Peter  v.den Ouweland</t>
  </si>
  <si>
    <t>Nick Weytjens</t>
  </si>
  <si>
    <t>Zutendaal ( B. )</t>
  </si>
  <si>
    <t>Jarno &amp; Juul &amp; Niels &amp; Zidan</t>
  </si>
  <si>
    <t>Hans van Sambeeck</t>
  </si>
  <si>
    <t>Vessem</t>
  </si>
  <si>
    <t xml:space="preserve">Indiana Jones </t>
  </si>
  <si>
    <t>Martien van Stipdonk</t>
  </si>
  <si>
    <t>Heeze</t>
  </si>
  <si>
    <t>Aerobics</t>
  </si>
  <si>
    <t>Brenda Uyterwijk</t>
  </si>
  <si>
    <t>Vladimir</t>
  </si>
  <si>
    <t>Leon van Roessel</t>
  </si>
  <si>
    <t>Tilburg</t>
  </si>
  <si>
    <t>Wia</t>
  </si>
  <si>
    <t>Frederik Jans</t>
  </si>
  <si>
    <t>Lummen ( B. )</t>
  </si>
  <si>
    <t>Nico B.V.</t>
  </si>
  <si>
    <t>Mirjam Boer</t>
  </si>
  <si>
    <t>Lopik</t>
  </si>
  <si>
    <t>Buno</t>
  </si>
  <si>
    <t>Marc Vlasselaar</t>
  </si>
  <si>
    <t xml:space="preserve">PAE </t>
  </si>
  <si>
    <t>Lichtaart ( B. )</t>
  </si>
  <si>
    <t>Ynze B.V.</t>
  </si>
  <si>
    <t>Huub Schut</t>
  </si>
  <si>
    <t>Harveld</t>
  </si>
  <si>
    <t>Vamke</t>
  </si>
  <si>
    <t>Marion Boltong</t>
  </si>
  <si>
    <t>Merkelbeek</t>
  </si>
  <si>
    <t>Avinci</t>
  </si>
  <si>
    <t>Miranda Hendriks</t>
  </si>
  <si>
    <t>Dieteren</t>
  </si>
  <si>
    <t>Inaco</t>
  </si>
  <si>
    <t>Roy Thijssen</t>
  </si>
  <si>
    <t>Heijnen</t>
  </si>
  <si>
    <t>Campino &amp; Walando San</t>
  </si>
  <si>
    <t>Patrick Engelen</t>
  </si>
  <si>
    <t>Lierop</t>
  </si>
  <si>
    <t>Caspar &amp; Darlet</t>
  </si>
  <si>
    <t>Erik van Krieken</t>
  </si>
  <si>
    <t>Rosmalen</t>
  </si>
  <si>
    <t>Witje</t>
  </si>
  <si>
    <t>E.L.</t>
  </si>
  <si>
    <t>Afg.</t>
  </si>
  <si>
    <t>N.G.</t>
  </si>
  <si>
    <t>E.L</t>
  </si>
  <si>
    <t>Jacob Bakker</t>
  </si>
  <si>
    <t>Dilony</t>
  </si>
  <si>
    <t>Kaatsheuvel</t>
  </si>
  <si>
    <t xml:space="preserve">                          Uitslagen:  Horsefood Men Talent 2016. Paarden</t>
  </si>
  <si>
    <t>Uitslagen:  Horsefood Men Talent 2016. PONY'S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</si>
</sst>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1"/>
      <name val="Arial"/>
      <family val="2"/>
    </font>
    <font>
      <b/>
      <sz val="12"/>
      <name val="Cambria"/>
      <family val="1"/>
      <scheme val="major"/>
    </font>
    <font>
      <b/>
      <sz val="11"/>
      <name val="Arial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 style="mediumDashDotDot">
        <color auto="1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Dot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Dot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6" fillId="0" borderId="0" xfId="0" applyFont="1"/>
    <xf numFmtId="0" fontId="5" fillId="0" borderId="8" xfId="0" applyFont="1" applyBorder="1" applyAlignment="1">
      <alignment horizontal="left"/>
    </xf>
    <xf numFmtId="0" fontId="5" fillId="0" borderId="9" xfId="0" applyFont="1" applyBorder="1"/>
    <xf numFmtId="0" fontId="7" fillId="0" borderId="10" xfId="0" applyFont="1" applyBorder="1"/>
    <xf numFmtId="0" fontId="7" fillId="0" borderId="0" xfId="0" applyFont="1" applyBorder="1"/>
    <xf numFmtId="0" fontId="4" fillId="0" borderId="0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8" fillId="0" borderId="7" xfId="1" applyFont="1" applyBorder="1"/>
    <xf numFmtId="0" fontId="7" fillId="0" borderId="7" xfId="0" applyFont="1" applyFill="1" applyBorder="1"/>
    <xf numFmtId="0" fontId="7" fillId="2" borderId="7" xfId="0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Border="1"/>
    <xf numFmtId="2" fontId="7" fillId="0" borderId="7" xfId="0" applyNumberFormat="1" applyFont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4" fillId="0" borderId="0" xfId="0" applyFont="1" applyFill="1"/>
    <xf numFmtId="2" fontId="7" fillId="0" borderId="7" xfId="0" applyNumberFormat="1" applyFont="1" applyFill="1" applyBorder="1" applyAlignment="1">
      <alignment horizontal="center"/>
    </xf>
    <xf numFmtId="0" fontId="4" fillId="0" borderId="12" xfId="0" applyNumberFormat="1" applyFont="1" applyBorder="1"/>
    <xf numFmtId="2" fontId="4" fillId="0" borderId="12" xfId="0" applyNumberFormat="1" applyFont="1" applyBorder="1"/>
    <xf numFmtId="0" fontId="4" fillId="3" borderId="12" xfId="0" applyFont="1" applyFill="1" applyBorder="1"/>
    <xf numFmtId="0" fontId="5" fillId="0" borderId="13" xfId="0" applyFont="1" applyBorder="1"/>
    <xf numFmtId="0" fontId="5" fillId="0" borderId="13" xfId="0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0" borderId="15" xfId="0" applyFont="1" applyBorder="1"/>
    <xf numFmtId="0" fontId="5" fillId="0" borderId="15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7" xfId="0" applyNumberFormat="1" applyFont="1" applyBorder="1"/>
    <xf numFmtId="2" fontId="7" fillId="0" borderId="7" xfId="0" applyNumberFormat="1" applyFont="1" applyBorder="1"/>
    <xf numFmtId="0" fontId="5" fillId="0" borderId="18" xfId="0" applyNumberFormat="1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4" borderId="0" xfId="0" applyFont="1" applyFill="1" applyBorder="1"/>
    <xf numFmtId="164" fontId="7" fillId="4" borderId="11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/>
    </xf>
    <xf numFmtId="0" fontId="7" fillId="4" borderId="7" xfId="0" applyNumberFormat="1" applyFont="1" applyFill="1" applyBorder="1"/>
    <xf numFmtId="2" fontId="7" fillId="4" borderId="7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4" borderId="0" xfId="0" applyFont="1" applyFill="1" applyBorder="1"/>
    <xf numFmtId="164" fontId="7" fillId="4" borderId="7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12" xfId="0" applyNumberFormat="1" applyFont="1" applyFill="1" applyBorder="1"/>
    <xf numFmtId="2" fontId="6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9" xfId="0" applyFont="1" applyBorder="1"/>
    <xf numFmtId="0" fontId="5" fillId="0" borderId="20" xfId="0" applyFont="1" applyBorder="1"/>
    <xf numFmtId="0" fontId="8" fillId="0" borderId="12" xfId="1" applyFont="1" applyBorder="1"/>
    <xf numFmtId="0" fontId="7" fillId="0" borderId="12" xfId="0" applyFont="1" applyFill="1" applyBorder="1"/>
    <xf numFmtId="0" fontId="7" fillId="0" borderId="24" xfId="0" applyFont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7" xfId="0" applyFont="1" applyBorder="1"/>
    <xf numFmtId="0" fontId="8" fillId="0" borderId="25" xfId="1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Fill="1" applyBorder="1"/>
    <xf numFmtId="0" fontId="7" fillId="0" borderId="11" xfId="0" applyFont="1" applyBorder="1"/>
    <xf numFmtId="0" fontId="7" fillId="2" borderId="7" xfId="0" applyFont="1" applyFill="1" applyBorder="1"/>
    <xf numFmtId="0" fontId="10" fillId="0" borderId="26" xfId="0" applyFont="1" applyBorder="1"/>
    <xf numFmtId="0" fontId="10" fillId="0" borderId="7" xfId="0" applyFont="1" applyBorder="1"/>
    <xf numFmtId="0" fontId="10" fillId="0" borderId="27" xfId="0" applyFont="1" applyBorder="1"/>
    <xf numFmtId="0" fontId="8" fillId="0" borderId="7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2" borderId="25" xfId="0" applyFont="1" applyFill="1" applyBorder="1"/>
    <xf numFmtId="0" fontId="7" fillId="0" borderId="12" xfId="0" applyFont="1" applyBorder="1"/>
    <xf numFmtId="0" fontId="9" fillId="0" borderId="12" xfId="1" applyFont="1" applyBorder="1"/>
    <xf numFmtId="0" fontId="7" fillId="0" borderId="11" xfId="0" applyFont="1" applyFill="1" applyBorder="1"/>
    <xf numFmtId="0" fontId="11" fillId="0" borderId="0" xfId="0" applyFont="1"/>
    <xf numFmtId="0" fontId="7" fillId="0" borderId="7" xfId="1" applyFont="1" applyBorder="1"/>
    <xf numFmtId="0" fontId="7" fillId="0" borderId="12" xfId="1" applyFont="1" applyBorder="1"/>
    <xf numFmtId="2" fontId="4" fillId="0" borderId="0" xfId="0" applyNumberFormat="1" applyFont="1" applyFill="1"/>
    <xf numFmtId="2" fontId="5" fillId="3" borderId="14" xfId="0" applyNumberFormat="1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center"/>
    </xf>
    <xf numFmtId="2" fontId="7" fillId="3" borderId="7" xfId="0" applyNumberFormat="1" applyFont="1" applyFill="1" applyBorder="1"/>
    <xf numFmtId="2" fontId="4" fillId="0" borderId="0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2">
    <cellStyle name="Standaard" xfId="0" builtinId="0"/>
    <cellStyle name="Standaard 3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1</xdr:col>
      <xdr:colOff>817880</xdr:colOff>
      <xdr:row>8</xdr:row>
      <xdr:rowOff>595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4200"/>
          <a:ext cx="1338580" cy="1359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75" zoomScaleNormal="75" zoomScaleSheetLayoutView="75" workbookViewId="0">
      <selection activeCell="D11" sqref="D11"/>
    </sheetView>
  </sheetViews>
  <sheetFormatPr defaultRowHeight="14.25" x14ac:dyDescent="0.2"/>
  <cols>
    <col min="1" max="1" width="7.85546875" style="16" bestFit="1" customWidth="1"/>
    <col min="2" max="2" width="22" style="1" customWidth="1"/>
    <col min="3" max="3" width="6.7109375" style="1" customWidth="1"/>
    <col min="4" max="4" width="17.5703125" style="1" bestFit="1" customWidth="1"/>
    <col min="5" max="5" width="37.42578125" style="1" bestFit="1" customWidth="1"/>
    <col min="6" max="6" width="14.42578125" style="1" bestFit="1" customWidth="1"/>
    <col min="7" max="7" width="14.42578125" style="1" customWidth="1"/>
    <col min="8" max="10" width="13.85546875" style="1" bestFit="1" customWidth="1"/>
    <col min="11" max="11" width="12.28515625" style="24" customWidth="1"/>
    <col min="12" max="14" width="9.140625" style="20"/>
    <col min="15" max="15" width="12.140625" style="20" bestFit="1" customWidth="1"/>
    <col min="16" max="16" width="13.140625" style="19" bestFit="1" customWidth="1"/>
    <col min="17" max="17" width="12.140625" style="19" customWidth="1"/>
    <col min="18" max="18" width="11" style="24" customWidth="1"/>
    <col min="19" max="16384" width="9.140625" style="1"/>
  </cols>
  <sheetData>
    <row r="1" spans="1:18" ht="15" thickBot="1" x14ac:dyDescent="0.25"/>
    <row r="2" spans="1:18" x14ac:dyDescent="0.2">
      <c r="A2" s="106" t="s">
        <v>121</v>
      </c>
      <c r="B2" s="107"/>
      <c r="C2" s="107"/>
      <c r="D2" s="107"/>
      <c r="E2" s="107"/>
    </row>
    <row r="3" spans="1:18" ht="15.75" customHeight="1" thickBot="1" x14ac:dyDescent="0.25">
      <c r="A3" s="108"/>
      <c r="B3" s="109"/>
      <c r="C3" s="109"/>
      <c r="D3" s="109"/>
      <c r="E3" s="109"/>
    </row>
    <row r="4" spans="1:18" s="4" customFormat="1" ht="15.75" customHeight="1" x14ac:dyDescent="0.25">
      <c r="A4" s="72" t="s">
        <v>2</v>
      </c>
      <c r="B4" s="74" t="s">
        <v>0</v>
      </c>
      <c r="C4" s="74" t="s">
        <v>1</v>
      </c>
      <c r="D4" s="74" t="s">
        <v>2</v>
      </c>
      <c r="E4" s="29" t="s">
        <v>39</v>
      </c>
      <c r="F4" s="41" t="s">
        <v>34</v>
      </c>
      <c r="G4" s="30" t="s">
        <v>31</v>
      </c>
      <c r="H4" s="39" t="s">
        <v>34</v>
      </c>
      <c r="I4" s="30" t="s">
        <v>34</v>
      </c>
      <c r="J4" s="39" t="s">
        <v>34</v>
      </c>
      <c r="K4" s="55" t="s">
        <v>35</v>
      </c>
      <c r="L4" s="37" t="s">
        <v>3</v>
      </c>
      <c r="M4" s="31" t="s">
        <v>4</v>
      </c>
      <c r="N4" s="37" t="s">
        <v>3</v>
      </c>
      <c r="O4" s="37" t="s">
        <v>4</v>
      </c>
      <c r="P4" s="70" t="s">
        <v>32</v>
      </c>
      <c r="Q4" s="67" t="s">
        <v>36</v>
      </c>
      <c r="R4" s="32" t="s">
        <v>36</v>
      </c>
    </row>
    <row r="5" spans="1:18" ht="16.5" thickBot="1" x14ac:dyDescent="0.3">
      <c r="A5" s="73"/>
      <c r="B5" s="75"/>
      <c r="C5" s="75" t="s">
        <v>5</v>
      </c>
      <c r="D5" s="75"/>
      <c r="E5" s="33"/>
      <c r="F5" s="42" t="s">
        <v>6</v>
      </c>
      <c r="G5" s="34" t="s">
        <v>6</v>
      </c>
      <c r="H5" s="40" t="s">
        <v>7</v>
      </c>
      <c r="I5" s="34" t="s">
        <v>8</v>
      </c>
      <c r="J5" s="40" t="s">
        <v>9</v>
      </c>
      <c r="K5" s="56" t="s">
        <v>34</v>
      </c>
      <c r="L5" s="38" t="s">
        <v>10</v>
      </c>
      <c r="M5" s="35" t="s">
        <v>11</v>
      </c>
      <c r="N5" s="38" t="s">
        <v>12</v>
      </c>
      <c r="O5" s="38" t="s">
        <v>30</v>
      </c>
      <c r="P5" s="71" t="s">
        <v>33</v>
      </c>
      <c r="Q5" s="68" t="s">
        <v>32</v>
      </c>
      <c r="R5" s="36" t="s">
        <v>37</v>
      </c>
    </row>
    <row r="6" spans="1:18" ht="15.75" hidden="1" x14ac:dyDescent="0.25">
      <c r="A6" s="7"/>
      <c r="B6" s="8"/>
      <c r="C6" s="8"/>
      <c r="D6" s="8"/>
      <c r="E6" s="8"/>
      <c r="F6" s="9"/>
      <c r="G6" s="9"/>
      <c r="H6" s="9"/>
      <c r="I6" s="9"/>
      <c r="J6" s="9"/>
      <c r="K6" s="65"/>
      <c r="L6" s="26"/>
      <c r="M6" s="26"/>
      <c r="N6" s="26"/>
      <c r="O6" s="26"/>
      <c r="P6" s="27"/>
      <c r="Q6" s="69"/>
      <c r="R6" s="28"/>
    </row>
    <row r="7" spans="1:18" ht="15.75" x14ac:dyDescent="0.25">
      <c r="A7" s="11">
        <v>1</v>
      </c>
      <c r="B7" s="96" t="s">
        <v>50</v>
      </c>
      <c r="C7" s="95" t="s">
        <v>14</v>
      </c>
      <c r="D7" s="95" t="s">
        <v>51</v>
      </c>
      <c r="E7" s="78" t="s">
        <v>52</v>
      </c>
      <c r="F7" s="17">
        <v>34</v>
      </c>
      <c r="G7" s="45">
        <v>3</v>
      </c>
      <c r="H7" s="45">
        <v>34.5</v>
      </c>
      <c r="I7" s="45">
        <v>34</v>
      </c>
      <c r="J7" s="45">
        <v>33</v>
      </c>
      <c r="K7" s="66">
        <f t="shared" ref="K7:K19" si="0">(F7+H7+I7+J7)</f>
        <v>135.5</v>
      </c>
      <c r="L7" s="22">
        <v>39.9</v>
      </c>
      <c r="M7" s="22">
        <v>53.11</v>
      </c>
      <c r="N7" s="22">
        <v>53.19</v>
      </c>
      <c r="O7" s="22">
        <f t="shared" ref="O7:O19" si="1">N7+M7+L7</f>
        <v>146.19999999999999</v>
      </c>
      <c r="P7" s="22">
        <f t="shared" ref="P7:P19" si="2">O7*0.2</f>
        <v>29.24</v>
      </c>
      <c r="Q7" s="62">
        <f t="shared" ref="Q7:Q19" si="3">G7+P7</f>
        <v>32.239999999999995</v>
      </c>
      <c r="R7" s="23">
        <f t="shared" ref="R7:R19" si="4">K7-Q7</f>
        <v>103.26</v>
      </c>
    </row>
    <row r="8" spans="1:18" ht="15.75" x14ac:dyDescent="0.25">
      <c r="A8" s="11">
        <v>2</v>
      </c>
      <c r="B8" s="87" t="s">
        <v>64</v>
      </c>
      <c r="C8" s="79" t="s">
        <v>19</v>
      </c>
      <c r="D8" s="79" t="s">
        <v>65</v>
      </c>
      <c r="E8" s="80" t="s">
        <v>66</v>
      </c>
      <c r="F8" s="17">
        <v>29</v>
      </c>
      <c r="G8" s="45">
        <v>0</v>
      </c>
      <c r="H8" s="45">
        <v>34</v>
      </c>
      <c r="I8" s="45">
        <v>31.5</v>
      </c>
      <c r="J8" s="45">
        <v>31.5</v>
      </c>
      <c r="K8" s="66">
        <f t="shared" si="0"/>
        <v>126</v>
      </c>
      <c r="L8" s="22">
        <v>44.32</v>
      </c>
      <c r="M8" s="22">
        <v>59.89</v>
      </c>
      <c r="N8" s="22">
        <v>49.83</v>
      </c>
      <c r="O8" s="22">
        <f t="shared" si="1"/>
        <v>154.04</v>
      </c>
      <c r="P8" s="22">
        <f t="shared" si="2"/>
        <v>30.808</v>
      </c>
      <c r="Q8" s="62">
        <f t="shared" si="3"/>
        <v>30.808</v>
      </c>
      <c r="R8" s="23">
        <f t="shared" si="4"/>
        <v>95.192000000000007</v>
      </c>
    </row>
    <row r="9" spans="1:18" ht="15.75" x14ac:dyDescent="0.25">
      <c r="A9" s="11">
        <v>3</v>
      </c>
      <c r="B9" s="12" t="s">
        <v>13</v>
      </c>
      <c r="C9" s="13" t="s">
        <v>14</v>
      </c>
      <c r="D9" s="13" t="s">
        <v>15</v>
      </c>
      <c r="E9" s="81" t="s">
        <v>42</v>
      </c>
      <c r="F9" s="18">
        <v>31.5</v>
      </c>
      <c r="G9" s="43">
        <v>6</v>
      </c>
      <c r="H9" s="43">
        <v>28.5</v>
      </c>
      <c r="I9" s="44">
        <v>32.5</v>
      </c>
      <c r="J9" s="44">
        <v>29.5</v>
      </c>
      <c r="K9" s="66">
        <f t="shared" si="0"/>
        <v>122</v>
      </c>
      <c r="L9" s="25">
        <v>42.3</v>
      </c>
      <c r="M9" s="22">
        <v>55.96</v>
      </c>
      <c r="N9" s="22">
        <v>51.65</v>
      </c>
      <c r="O9" s="22">
        <f t="shared" si="1"/>
        <v>149.91</v>
      </c>
      <c r="P9" s="22">
        <f t="shared" si="2"/>
        <v>29.981999999999999</v>
      </c>
      <c r="Q9" s="62">
        <f t="shared" si="3"/>
        <v>35.981999999999999</v>
      </c>
      <c r="R9" s="23">
        <f t="shared" si="4"/>
        <v>86.018000000000001</v>
      </c>
    </row>
    <row r="10" spans="1:18" ht="15.75" x14ac:dyDescent="0.25">
      <c r="A10" s="11">
        <v>4</v>
      </c>
      <c r="B10" s="12" t="s">
        <v>67</v>
      </c>
      <c r="C10" s="10" t="s">
        <v>14</v>
      </c>
      <c r="D10" s="10" t="s">
        <v>68</v>
      </c>
      <c r="E10" s="81" t="s">
        <v>69</v>
      </c>
      <c r="F10" s="17">
        <v>34.5</v>
      </c>
      <c r="G10" s="45">
        <v>6.2</v>
      </c>
      <c r="H10" s="45">
        <v>31</v>
      </c>
      <c r="I10" s="45">
        <v>36</v>
      </c>
      <c r="J10" s="45">
        <v>32.5</v>
      </c>
      <c r="K10" s="66">
        <f t="shared" si="0"/>
        <v>134</v>
      </c>
      <c r="L10" s="22">
        <v>105.4</v>
      </c>
      <c r="M10" s="22">
        <v>52.69</v>
      </c>
      <c r="N10" s="22">
        <v>58.75</v>
      </c>
      <c r="O10" s="22">
        <f t="shared" si="1"/>
        <v>216.84</v>
      </c>
      <c r="P10" s="22">
        <f t="shared" si="2"/>
        <v>43.368000000000002</v>
      </c>
      <c r="Q10" s="62">
        <f t="shared" si="3"/>
        <v>49.568000000000005</v>
      </c>
      <c r="R10" s="23">
        <f t="shared" si="4"/>
        <v>84.431999999999988</v>
      </c>
    </row>
    <row r="11" spans="1:18" ht="15.75" x14ac:dyDescent="0.25">
      <c r="A11" s="11">
        <v>5</v>
      </c>
      <c r="B11" s="12" t="s">
        <v>43</v>
      </c>
      <c r="C11" s="13" t="s">
        <v>14</v>
      </c>
      <c r="D11" s="13" t="s">
        <v>44</v>
      </c>
      <c r="E11" s="85" t="s">
        <v>45</v>
      </c>
      <c r="F11" s="17">
        <v>31</v>
      </c>
      <c r="G11" s="45">
        <v>4</v>
      </c>
      <c r="H11" s="45">
        <v>34</v>
      </c>
      <c r="I11" s="45">
        <v>29.5</v>
      </c>
      <c r="J11" s="45">
        <v>30.5</v>
      </c>
      <c r="K11" s="66">
        <f t="shared" si="0"/>
        <v>125</v>
      </c>
      <c r="L11" s="22">
        <v>38.6</v>
      </c>
      <c r="M11" s="22">
        <v>100.29</v>
      </c>
      <c r="N11" s="22">
        <v>49.37</v>
      </c>
      <c r="O11" s="22">
        <f t="shared" si="1"/>
        <v>188.26</v>
      </c>
      <c r="P11" s="22">
        <f t="shared" si="2"/>
        <v>37.652000000000001</v>
      </c>
      <c r="Q11" s="62">
        <f t="shared" si="3"/>
        <v>41.652000000000001</v>
      </c>
      <c r="R11" s="23">
        <f t="shared" si="4"/>
        <v>83.347999999999999</v>
      </c>
    </row>
    <row r="12" spans="1:18" ht="15.75" x14ac:dyDescent="0.25">
      <c r="A12" s="11">
        <v>6</v>
      </c>
      <c r="B12" s="82" t="s">
        <v>46</v>
      </c>
      <c r="C12" s="83" t="s">
        <v>14</v>
      </c>
      <c r="D12" s="83" t="s">
        <v>47</v>
      </c>
      <c r="E12" s="84" t="s">
        <v>48</v>
      </c>
      <c r="F12" s="17">
        <v>30.5</v>
      </c>
      <c r="G12" s="45">
        <v>9.8000000000000007</v>
      </c>
      <c r="H12" s="46">
        <v>34.5</v>
      </c>
      <c r="I12" s="45">
        <v>32.5</v>
      </c>
      <c r="J12" s="45">
        <v>33</v>
      </c>
      <c r="K12" s="66">
        <f t="shared" si="0"/>
        <v>130.5</v>
      </c>
      <c r="L12" s="22">
        <v>39.18</v>
      </c>
      <c r="M12" s="22">
        <v>103.93</v>
      </c>
      <c r="N12" s="22">
        <v>46.06</v>
      </c>
      <c r="O12" s="22">
        <f t="shared" si="1"/>
        <v>189.17000000000002</v>
      </c>
      <c r="P12" s="22">
        <f t="shared" si="2"/>
        <v>37.834000000000003</v>
      </c>
      <c r="Q12" s="62">
        <f t="shared" si="3"/>
        <v>47.634</v>
      </c>
      <c r="R12" s="23">
        <f t="shared" si="4"/>
        <v>82.866</v>
      </c>
    </row>
    <row r="13" spans="1:18" ht="15.75" x14ac:dyDescent="0.25">
      <c r="A13" s="11">
        <v>7</v>
      </c>
      <c r="B13" s="12" t="s">
        <v>56</v>
      </c>
      <c r="C13" s="10" t="s">
        <v>14</v>
      </c>
      <c r="D13" s="10" t="s">
        <v>44</v>
      </c>
      <c r="E13" s="81" t="s">
        <v>57</v>
      </c>
      <c r="F13" s="17">
        <v>34.5</v>
      </c>
      <c r="G13" s="45">
        <v>10.4</v>
      </c>
      <c r="H13" s="45">
        <v>24</v>
      </c>
      <c r="I13" s="45">
        <v>33.5</v>
      </c>
      <c r="J13" s="45">
        <v>30.5</v>
      </c>
      <c r="K13" s="66">
        <f t="shared" si="0"/>
        <v>122.5</v>
      </c>
      <c r="L13" s="22">
        <v>46.66</v>
      </c>
      <c r="M13" s="22">
        <v>55.04</v>
      </c>
      <c r="N13" s="22">
        <v>58.06</v>
      </c>
      <c r="O13" s="22">
        <f t="shared" si="1"/>
        <v>159.76</v>
      </c>
      <c r="P13" s="22">
        <f t="shared" si="2"/>
        <v>31.951999999999998</v>
      </c>
      <c r="Q13" s="62">
        <f t="shared" si="3"/>
        <v>42.351999999999997</v>
      </c>
      <c r="R13" s="23">
        <f t="shared" si="4"/>
        <v>80.147999999999996</v>
      </c>
    </row>
    <row r="14" spans="1:18" ht="15.75" x14ac:dyDescent="0.25">
      <c r="A14" s="11">
        <v>8</v>
      </c>
      <c r="B14" s="76" t="s">
        <v>17</v>
      </c>
      <c r="C14" s="77" t="s">
        <v>14</v>
      </c>
      <c r="D14" s="95" t="s">
        <v>18</v>
      </c>
      <c r="E14" s="81" t="s">
        <v>49</v>
      </c>
      <c r="F14" s="17">
        <v>35.5</v>
      </c>
      <c r="G14" s="45">
        <v>7.4</v>
      </c>
      <c r="H14" s="45">
        <v>32.5</v>
      </c>
      <c r="I14" s="45">
        <v>29</v>
      </c>
      <c r="J14" s="45">
        <v>32</v>
      </c>
      <c r="K14" s="66">
        <f t="shared" si="0"/>
        <v>129</v>
      </c>
      <c r="L14" s="22">
        <v>56.3</v>
      </c>
      <c r="M14" s="22">
        <v>111.88</v>
      </c>
      <c r="N14" s="22">
        <v>59.94</v>
      </c>
      <c r="O14" s="22">
        <f t="shared" si="1"/>
        <v>228.12</v>
      </c>
      <c r="P14" s="22">
        <f t="shared" si="2"/>
        <v>45.624000000000002</v>
      </c>
      <c r="Q14" s="62">
        <f t="shared" si="3"/>
        <v>53.024000000000001</v>
      </c>
      <c r="R14" s="23">
        <f t="shared" si="4"/>
        <v>75.975999999999999</v>
      </c>
    </row>
    <row r="15" spans="1:18" ht="15.75" x14ac:dyDescent="0.25">
      <c r="A15" s="11">
        <v>9</v>
      </c>
      <c r="B15" s="87" t="s">
        <v>71</v>
      </c>
      <c r="C15" s="15" t="s">
        <v>27</v>
      </c>
      <c r="D15" s="83" t="s">
        <v>72</v>
      </c>
      <c r="E15" s="88" t="s">
        <v>73</v>
      </c>
      <c r="F15" s="17">
        <v>32</v>
      </c>
      <c r="G15" s="45">
        <v>8</v>
      </c>
      <c r="H15" s="45">
        <v>29.5</v>
      </c>
      <c r="I15" s="45">
        <v>27.5</v>
      </c>
      <c r="J15" s="45">
        <v>32</v>
      </c>
      <c r="K15" s="66">
        <f t="shared" si="0"/>
        <v>121</v>
      </c>
      <c r="L15" s="22">
        <v>48.67</v>
      </c>
      <c r="M15" s="22">
        <v>50.34</v>
      </c>
      <c r="N15" s="22">
        <v>101</v>
      </c>
      <c r="O15" s="22">
        <f t="shared" si="1"/>
        <v>200.01</v>
      </c>
      <c r="P15" s="22">
        <f t="shared" si="2"/>
        <v>40.002000000000002</v>
      </c>
      <c r="Q15" s="62">
        <f t="shared" si="3"/>
        <v>48.002000000000002</v>
      </c>
      <c r="R15" s="23">
        <f t="shared" si="4"/>
        <v>72.99799999999999</v>
      </c>
    </row>
    <row r="16" spans="1:18" ht="15.75" x14ac:dyDescent="0.25">
      <c r="A16" s="11">
        <v>10</v>
      </c>
      <c r="B16" s="96" t="s">
        <v>70</v>
      </c>
      <c r="C16" s="95" t="s">
        <v>27</v>
      </c>
      <c r="D16" s="10" t="s">
        <v>28</v>
      </c>
      <c r="E16" s="81" t="s">
        <v>29</v>
      </c>
      <c r="F16" s="17">
        <v>32</v>
      </c>
      <c r="G16" s="45">
        <v>3</v>
      </c>
      <c r="H16" s="45">
        <v>26</v>
      </c>
      <c r="I16" s="45">
        <v>30.5</v>
      </c>
      <c r="J16" s="45">
        <v>30</v>
      </c>
      <c r="K16" s="66">
        <f t="shared" si="0"/>
        <v>118.5</v>
      </c>
      <c r="L16" s="22">
        <v>58.95</v>
      </c>
      <c r="M16" s="22">
        <v>133.04</v>
      </c>
      <c r="N16" s="22">
        <v>116</v>
      </c>
      <c r="O16" s="22">
        <f t="shared" si="1"/>
        <v>307.99</v>
      </c>
      <c r="P16" s="22">
        <f t="shared" si="2"/>
        <v>61.598000000000006</v>
      </c>
      <c r="Q16" s="62">
        <f t="shared" si="3"/>
        <v>64.598000000000013</v>
      </c>
      <c r="R16" s="23">
        <f t="shared" si="4"/>
        <v>53.901999999999987</v>
      </c>
    </row>
    <row r="17" spans="1:18" ht="15.75" x14ac:dyDescent="0.25">
      <c r="A17" s="11">
        <v>11</v>
      </c>
      <c r="B17" s="82" t="s">
        <v>61</v>
      </c>
      <c r="C17" s="83" t="s">
        <v>14</v>
      </c>
      <c r="D17" s="10" t="s">
        <v>62</v>
      </c>
      <c r="E17" s="81" t="s">
        <v>63</v>
      </c>
      <c r="F17" s="17">
        <v>33.5</v>
      </c>
      <c r="G17" s="45">
        <v>21.2</v>
      </c>
      <c r="H17" s="45">
        <v>30</v>
      </c>
      <c r="I17" s="45">
        <v>31.5</v>
      </c>
      <c r="J17" s="45">
        <v>31.5</v>
      </c>
      <c r="K17" s="66">
        <f t="shared" si="0"/>
        <v>126.5</v>
      </c>
      <c r="L17" s="22">
        <v>53.59</v>
      </c>
      <c r="M17" s="22">
        <v>112.59</v>
      </c>
      <c r="N17" s="22">
        <v>107.15</v>
      </c>
      <c r="O17" s="22">
        <f t="shared" si="1"/>
        <v>273.33000000000004</v>
      </c>
      <c r="P17" s="22">
        <f t="shared" si="2"/>
        <v>54.666000000000011</v>
      </c>
      <c r="Q17" s="62">
        <f t="shared" si="3"/>
        <v>75.866000000000014</v>
      </c>
      <c r="R17" s="23">
        <f t="shared" si="4"/>
        <v>50.633999999999986</v>
      </c>
    </row>
    <row r="18" spans="1:18" ht="15.75" x14ac:dyDescent="0.25">
      <c r="A18" s="11" t="s">
        <v>114</v>
      </c>
      <c r="B18" s="12" t="s">
        <v>53</v>
      </c>
      <c r="C18" s="10" t="s">
        <v>14</v>
      </c>
      <c r="D18" s="10" t="s">
        <v>54</v>
      </c>
      <c r="E18" s="86" t="s">
        <v>55</v>
      </c>
      <c r="F18" s="17">
        <v>0</v>
      </c>
      <c r="G18" s="45">
        <v>0</v>
      </c>
      <c r="H18" s="43">
        <v>0</v>
      </c>
      <c r="I18" s="45">
        <v>0</v>
      </c>
      <c r="J18" s="45">
        <v>0</v>
      </c>
      <c r="K18" s="66">
        <f t="shared" si="0"/>
        <v>0</v>
      </c>
      <c r="L18" s="22">
        <v>0</v>
      </c>
      <c r="M18" s="22">
        <v>0</v>
      </c>
      <c r="N18" s="22">
        <v>0</v>
      </c>
      <c r="O18" s="22">
        <f t="shared" si="1"/>
        <v>0</v>
      </c>
      <c r="P18" s="22">
        <f t="shared" si="2"/>
        <v>0</v>
      </c>
      <c r="Q18" s="62">
        <f t="shared" si="3"/>
        <v>0</v>
      </c>
      <c r="R18" s="23">
        <f t="shared" si="4"/>
        <v>0</v>
      </c>
    </row>
    <row r="19" spans="1:18" ht="15.75" x14ac:dyDescent="0.25">
      <c r="A19" s="11" t="s">
        <v>115</v>
      </c>
      <c r="B19" s="87" t="s">
        <v>58</v>
      </c>
      <c r="C19" s="13" t="s">
        <v>19</v>
      </c>
      <c r="D19" s="97" t="s">
        <v>59</v>
      </c>
      <c r="E19" s="10" t="s">
        <v>60</v>
      </c>
      <c r="F19" s="93">
        <v>0</v>
      </c>
      <c r="G19" s="45">
        <v>0</v>
      </c>
      <c r="H19" s="45">
        <v>0</v>
      </c>
      <c r="I19" s="45">
        <v>0</v>
      </c>
      <c r="J19" s="45">
        <v>0</v>
      </c>
      <c r="K19" s="66">
        <f t="shared" si="0"/>
        <v>0</v>
      </c>
      <c r="L19" s="22">
        <v>0</v>
      </c>
      <c r="M19" s="22">
        <v>0</v>
      </c>
      <c r="N19" s="22">
        <v>0</v>
      </c>
      <c r="O19" s="22">
        <f t="shared" si="1"/>
        <v>0</v>
      </c>
      <c r="P19" s="22">
        <f t="shared" si="2"/>
        <v>0</v>
      </c>
      <c r="Q19" s="62">
        <f t="shared" si="3"/>
        <v>0</v>
      </c>
      <c r="R19" s="23">
        <f t="shared" si="4"/>
        <v>0</v>
      </c>
    </row>
  </sheetData>
  <sheetProtection algorithmName="SHA-512" hashValue="p5Yj5ImZK+1ADA3EoIaavUXiCgu1fMo1gayqd7CfPDeXkISfcHvLyuQhWwqo3e8mIO5J5L+YP/gSnqRBsr3PlA==" saltValue="8WpEQBU+4vnyOv3t0GalEw==" spinCount="100000" sheet="1" objects="1" scenarios="1" selectLockedCells="1" selectUnlockedCells="1"/>
  <sortState ref="B7:R19">
    <sortCondition descending="1" ref="R7:R19"/>
  </sortState>
  <mergeCells count="1">
    <mergeCell ref="A2:E3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2"/>
  <sheetViews>
    <sheetView topLeftCell="A16" zoomScale="75" zoomScaleNormal="75" workbookViewId="0">
      <selection activeCell="A7" sqref="A7:E8"/>
    </sheetView>
  </sheetViews>
  <sheetFormatPr defaultRowHeight="14.25" x14ac:dyDescent="0.2"/>
  <cols>
    <col min="1" max="1" width="7.85546875" style="16" bestFit="1" customWidth="1"/>
    <col min="2" max="2" width="24.5703125" style="1" bestFit="1" customWidth="1"/>
    <col min="3" max="3" width="6.7109375" style="1" customWidth="1"/>
    <col min="4" max="4" width="18.7109375" style="1" customWidth="1"/>
    <col min="5" max="5" width="30.85546875" style="1" customWidth="1"/>
    <col min="6" max="6" width="14.42578125" style="1" bestFit="1" customWidth="1"/>
    <col min="7" max="7" width="14.42578125" style="1" customWidth="1"/>
    <col min="8" max="8" width="13.85546875" style="1" bestFit="1" customWidth="1"/>
    <col min="9" max="9" width="15.42578125" style="1" customWidth="1"/>
    <col min="10" max="10" width="13.85546875" style="1" bestFit="1" customWidth="1"/>
    <col min="11" max="11" width="13.85546875" style="24" customWidth="1"/>
    <col min="12" max="14" width="9.140625" style="1"/>
    <col min="15" max="15" width="9.7109375" style="20" bestFit="1" customWidth="1"/>
    <col min="16" max="16" width="14.140625" style="19" bestFit="1" customWidth="1"/>
    <col min="17" max="17" width="13" style="20" bestFit="1" customWidth="1"/>
    <col min="18" max="18" width="10.42578125" style="101" bestFit="1" customWidth="1"/>
    <col min="19" max="16384" width="9.140625" style="1"/>
  </cols>
  <sheetData>
    <row r="6" spans="1:18" ht="15" thickBot="1" x14ac:dyDescent="0.25"/>
    <row r="7" spans="1:18" ht="15.75" customHeight="1" x14ac:dyDescent="0.2">
      <c r="A7" s="106" t="s">
        <v>120</v>
      </c>
      <c r="B7" s="107"/>
      <c r="C7" s="107"/>
      <c r="D7" s="107"/>
      <c r="E7" s="107"/>
    </row>
    <row r="8" spans="1:18" ht="10.5" customHeight="1" thickBot="1" x14ac:dyDescent="0.25">
      <c r="A8" s="110"/>
      <c r="B8" s="111"/>
      <c r="C8" s="111"/>
      <c r="D8" s="111"/>
      <c r="E8" s="111"/>
    </row>
    <row r="9" spans="1:18" s="4" customFormat="1" ht="15.75" customHeight="1" x14ac:dyDescent="0.25">
      <c r="A9" s="2" t="s">
        <v>2</v>
      </c>
      <c r="B9" s="3" t="s">
        <v>0</v>
      </c>
      <c r="C9" s="3" t="s">
        <v>1</v>
      </c>
      <c r="D9" s="3" t="s">
        <v>2</v>
      </c>
      <c r="E9" s="3" t="s">
        <v>38</v>
      </c>
      <c r="F9" s="41" t="s">
        <v>34</v>
      </c>
      <c r="G9" s="30" t="s">
        <v>31</v>
      </c>
      <c r="H9" s="39" t="s">
        <v>34</v>
      </c>
      <c r="I9" s="30" t="s">
        <v>34</v>
      </c>
      <c r="J9" s="39" t="s">
        <v>34</v>
      </c>
      <c r="K9" s="55" t="s">
        <v>35</v>
      </c>
      <c r="L9" s="48" t="s">
        <v>3</v>
      </c>
      <c r="M9" s="49" t="s">
        <v>4</v>
      </c>
      <c r="N9" s="48" t="s">
        <v>3</v>
      </c>
      <c r="O9" s="48" t="s">
        <v>40</v>
      </c>
      <c r="P9" s="63" t="s">
        <v>32</v>
      </c>
      <c r="Q9" s="59" t="s">
        <v>36</v>
      </c>
      <c r="R9" s="102" t="s">
        <v>36</v>
      </c>
    </row>
    <row r="10" spans="1:18" ht="16.5" thickBot="1" x14ac:dyDescent="0.3">
      <c r="A10" s="5"/>
      <c r="B10" s="6"/>
      <c r="C10" s="6" t="s">
        <v>5</v>
      </c>
      <c r="D10" s="6"/>
      <c r="E10" s="6"/>
      <c r="F10" s="42" t="s">
        <v>6</v>
      </c>
      <c r="G10" s="34" t="s">
        <v>6</v>
      </c>
      <c r="H10" s="40" t="s">
        <v>7</v>
      </c>
      <c r="I10" s="34" t="s">
        <v>8</v>
      </c>
      <c r="J10" s="40" t="s">
        <v>9</v>
      </c>
      <c r="K10" s="56" t="s">
        <v>34</v>
      </c>
      <c r="L10" s="50" t="s">
        <v>10</v>
      </c>
      <c r="M10" s="51" t="s">
        <v>11</v>
      </c>
      <c r="N10" s="50" t="s">
        <v>12</v>
      </c>
      <c r="O10" s="54" t="s">
        <v>41</v>
      </c>
      <c r="P10" s="64" t="s">
        <v>33</v>
      </c>
      <c r="Q10" s="60" t="s">
        <v>32</v>
      </c>
      <c r="R10" s="103" t="s">
        <v>37</v>
      </c>
    </row>
    <row r="11" spans="1:18" ht="15.75" hidden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57"/>
      <c r="L11" s="10"/>
      <c r="M11" s="10"/>
      <c r="N11" s="10"/>
      <c r="O11" s="52"/>
      <c r="P11" s="53"/>
      <c r="Q11" s="61"/>
      <c r="R11" s="104"/>
    </row>
    <row r="12" spans="1:18" ht="15.75" x14ac:dyDescent="0.25">
      <c r="A12" s="14">
        <v>1</v>
      </c>
      <c r="B12" s="12" t="s">
        <v>85</v>
      </c>
      <c r="C12" s="13" t="s">
        <v>16</v>
      </c>
      <c r="D12" s="10" t="s">
        <v>86</v>
      </c>
      <c r="E12" s="81" t="s">
        <v>87</v>
      </c>
      <c r="F12" s="17">
        <v>35</v>
      </c>
      <c r="G12" s="45">
        <v>0</v>
      </c>
      <c r="H12" s="45">
        <v>32.5</v>
      </c>
      <c r="I12" s="45">
        <v>33.5</v>
      </c>
      <c r="J12" s="47">
        <v>33</v>
      </c>
      <c r="K12" s="58">
        <f t="shared" ref="K12:K24" si="0">F12+H12+I12+J12</f>
        <v>134</v>
      </c>
      <c r="L12" s="22">
        <v>43.49</v>
      </c>
      <c r="M12" s="22">
        <v>49.49</v>
      </c>
      <c r="N12" s="22">
        <v>48.02</v>
      </c>
      <c r="O12" s="22">
        <f t="shared" ref="O12:O24" si="1">N12+M12+L12</f>
        <v>141</v>
      </c>
      <c r="P12" s="22">
        <f t="shared" ref="P12:P26" si="2">O12*0.2</f>
        <v>28.200000000000003</v>
      </c>
      <c r="Q12" s="62">
        <f t="shared" ref="Q12:Q26" si="3">G12+P12</f>
        <v>28.200000000000003</v>
      </c>
      <c r="R12" s="23">
        <f t="shared" ref="R12:R26" si="4">K12-Q12</f>
        <v>105.8</v>
      </c>
    </row>
    <row r="13" spans="1:18" ht="15.75" x14ac:dyDescent="0.25">
      <c r="A13" s="11">
        <v>2</v>
      </c>
      <c r="B13" s="12" t="s">
        <v>95</v>
      </c>
      <c r="C13" s="10" t="s">
        <v>16</v>
      </c>
      <c r="D13" s="10" t="s">
        <v>96</v>
      </c>
      <c r="E13" s="81" t="s">
        <v>97</v>
      </c>
      <c r="F13" s="17">
        <v>32</v>
      </c>
      <c r="G13" s="45">
        <v>12.6</v>
      </c>
      <c r="H13" s="45">
        <v>32</v>
      </c>
      <c r="I13" s="45">
        <v>33.5</v>
      </c>
      <c r="J13" s="47">
        <v>30</v>
      </c>
      <c r="K13" s="58">
        <f t="shared" si="0"/>
        <v>127.5</v>
      </c>
      <c r="L13" s="22">
        <v>45.95</v>
      </c>
      <c r="M13" s="22">
        <v>57.03</v>
      </c>
      <c r="N13" s="22">
        <v>57.37</v>
      </c>
      <c r="O13" s="22">
        <f t="shared" si="1"/>
        <v>160.35000000000002</v>
      </c>
      <c r="P13" s="22">
        <f t="shared" si="2"/>
        <v>32.070000000000007</v>
      </c>
      <c r="Q13" s="62">
        <f t="shared" si="3"/>
        <v>44.670000000000009</v>
      </c>
      <c r="R13" s="23">
        <f t="shared" si="4"/>
        <v>82.829999999999984</v>
      </c>
    </row>
    <row r="14" spans="1:18" ht="15.75" x14ac:dyDescent="0.25">
      <c r="A14" s="14">
        <v>3</v>
      </c>
      <c r="B14" s="94" t="s">
        <v>77</v>
      </c>
      <c r="C14" s="79" t="s">
        <v>16</v>
      </c>
      <c r="D14" s="79" t="s">
        <v>78</v>
      </c>
      <c r="E14" s="80" t="s">
        <v>79</v>
      </c>
      <c r="F14" s="17">
        <v>30</v>
      </c>
      <c r="G14" s="45">
        <v>0</v>
      </c>
      <c r="H14" s="45">
        <v>28</v>
      </c>
      <c r="I14" s="45">
        <v>30</v>
      </c>
      <c r="J14" s="47">
        <v>30.5</v>
      </c>
      <c r="K14" s="58">
        <f t="shared" si="0"/>
        <v>118.5</v>
      </c>
      <c r="L14" s="22">
        <v>50.17</v>
      </c>
      <c r="M14" s="22">
        <v>104.71</v>
      </c>
      <c r="N14" s="22">
        <v>52.63</v>
      </c>
      <c r="O14" s="22">
        <f t="shared" si="1"/>
        <v>207.51</v>
      </c>
      <c r="P14" s="22">
        <f t="shared" si="2"/>
        <v>41.502000000000002</v>
      </c>
      <c r="Q14" s="62">
        <f t="shared" si="3"/>
        <v>41.502000000000002</v>
      </c>
      <c r="R14" s="23">
        <f t="shared" si="4"/>
        <v>76.99799999999999</v>
      </c>
    </row>
    <row r="15" spans="1:18" ht="15.75" x14ac:dyDescent="0.25">
      <c r="A15" s="11">
        <v>4</v>
      </c>
      <c r="B15" s="94" t="s">
        <v>91</v>
      </c>
      <c r="C15" s="79" t="s">
        <v>92</v>
      </c>
      <c r="D15" s="79" t="s">
        <v>93</v>
      </c>
      <c r="E15" s="84" t="s">
        <v>94</v>
      </c>
      <c r="F15" s="17">
        <v>34</v>
      </c>
      <c r="G15" s="45">
        <v>6.4</v>
      </c>
      <c r="H15" s="45">
        <v>32</v>
      </c>
      <c r="I15" s="45">
        <v>29.5</v>
      </c>
      <c r="J15" s="47">
        <v>31</v>
      </c>
      <c r="K15" s="58">
        <f t="shared" si="0"/>
        <v>126.5</v>
      </c>
      <c r="L15" s="22">
        <v>54</v>
      </c>
      <c r="M15" s="22">
        <v>107.29</v>
      </c>
      <c r="N15" s="22">
        <v>58.13</v>
      </c>
      <c r="O15" s="22">
        <f t="shared" si="1"/>
        <v>219.42000000000002</v>
      </c>
      <c r="P15" s="22">
        <f t="shared" si="2"/>
        <v>43.884000000000007</v>
      </c>
      <c r="Q15" s="62">
        <f t="shared" si="3"/>
        <v>50.284000000000006</v>
      </c>
      <c r="R15" s="23">
        <f t="shared" si="4"/>
        <v>76.215999999999994</v>
      </c>
    </row>
    <row r="16" spans="1:18" ht="15.75" x14ac:dyDescent="0.25">
      <c r="A16" s="14">
        <v>5</v>
      </c>
      <c r="B16" s="12" t="s">
        <v>104</v>
      </c>
      <c r="C16" s="10" t="s">
        <v>26</v>
      </c>
      <c r="D16" s="13" t="s">
        <v>105</v>
      </c>
      <c r="E16" s="10" t="s">
        <v>106</v>
      </c>
      <c r="F16" s="93">
        <v>35</v>
      </c>
      <c r="G16" s="45">
        <v>5.8</v>
      </c>
      <c r="H16" s="45">
        <v>32</v>
      </c>
      <c r="I16" s="45">
        <v>31</v>
      </c>
      <c r="J16" s="47">
        <v>31.5</v>
      </c>
      <c r="K16" s="58">
        <f t="shared" si="0"/>
        <v>129.5</v>
      </c>
      <c r="L16" s="22">
        <v>52.67</v>
      </c>
      <c r="M16" s="22">
        <v>104.34</v>
      </c>
      <c r="N16" s="22">
        <v>100.58</v>
      </c>
      <c r="O16" s="22">
        <f t="shared" si="1"/>
        <v>257.59000000000003</v>
      </c>
      <c r="P16" s="22">
        <f t="shared" si="2"/>
        <v>51.518000000000008</v>
      </c>
      <c r="Q16" s="62">
        <f t="shared" si="3"/>
        <v>57.318000000000005</v>
      </c>
      <c r="R16" s="23">
        <f t="shared" si="4"/>
        <v>72.181999999999988</v>
      </c>
    </row>
    <row r="17" spans="1:18" ht="15.75" x14ac:dyDescent="0.25">
      <c r="A17" s="11">
        <v>6</v>
      </c>
      <c r="B17" s="96" t="s">
        <v>107</v>
      </c>
      <c r="C17" s="95" t="s">
        <v>26</v>
      </c>
      <c r="D17" s="95" t="s">
        <v>108</v>
      </c>
      <c r="E17" s="78" t="s">
        <v>109</v>
      </c>
      <c r="F17" s="17">
        <v>33</v>
      </c>
      <c r="G17" s="45">
        <v>18</v>
      </c>
      <c r="H17" s="45">
        <v>32</v>
      </c>
      <c r="I17" s="45">
        <v>31</v>
      </c>
      <c r="J17" s="47">
        <v>30.5</v>
      </c>
      <c r="K17" s="58">
        <f t="shared" si="0"/>
        <v>126.5</v>
      </c>
      <c r="L17" s="22">
        <v>46.6</v>
      </c>
      <c r="M17" s="22">
        <v>104.35</v>
      </c>
      <c r="N17" s="22">
        <v>55.6</v>
      </c>
      <c r="O17" s="22">
        <f t="shared" si="1"/>
        <v>206.54999999999998</v>
      </c>
      <c r="P17" s="22">
        <f t="shared" si="2"/>
        <v>41.31</v>
      </c>
      <c r="Q17" s="62">
        <f t="shared" si="3"/>
        <v>59.31</v>
      </c>
      <c r="R17" s="23">
        <f t="shared" si="4"/>
        <v>67.19</v>
      </c>
    </row>
    <row r="18" spans="1:18" ht="15.75" x14ac:dyDescent="0.25">
      <c r="A18" s="14">
        <v>7</v>
      </c>
      <c r="B18" s="12" t="s">
        <v>80</v>
      </c>
      <c r="C18" s="13" t="s">
        <v>16</v>
      </c>
      <c r="D18" s="10" t="s">
        <v>21</v>
      </c>
      <c r="E18" s="81" t="s">
        <v>81</v>
      </c>
      <c r="F18" s="17">
        <v>29.5</v>
      </c>
      <c r="G18" s="45">
        <v>7.4</v>
      </c>
      <c r="H18" s="45">
        <v>29.5</v>
      </c>
      <c r="I18" s="45">
        <v>28</v>
      </c>
      <c r="J18" s="47">
        <v>28</v>
      </c>
      <c r="K18" s="58">
        <f t="shared" si="0"/>
        <v>115</v>
      </c>
      <c r="L18" s="22">
        <v>78.89</v>
      </c>
      <c r="M18" s="22">
        <v>105.97</v>
      </c>
      <c r="N18" s="22">
        <v>58.15</v>
      </c>
      <c r="O18" s="22">
        <f t="shared" si="1"/>
        <v>243.01</v>
      </c>
      <c r="P18" s="22">
        <f t="shared" si="2"/>
        <v>48.602000000000004</v>
      </c>
      <c r="Q18" s="62">
        <f t="shared" si="3"/>
        <v>56.002000000000002</v>
      </c>
      <c r="R18" s="23">
        <f t="shared" si="4"/>
        <v>58.997999999999998</v>
      </c>
    </row>
    <row r="19" spans="1:18" ht="15.75" x14ac:dyDescent="0.25">
      <c r="A19" s="11">
        <v>8</v>
      </c>
      <c r="B19" s="91" t="s">
        <v>110</v>
      </c>
      <c r="C19" s="91" t="s">
        <v>16</v>
      </c>
      <c r="D19" s="91" t="s">
        <v>111</v>
      </c>
      <c r="E19" s="92" t="s">
        <v>112</v>
      </c>
      <c r="F19" s="17">
        <v>32</v>
      </c>
      <c r="G19" s="45">
        <v>4.5999999999999996</v>
      </c>
      <c r="H19" s="45">
        <v>30.5</v>
      </c>
      <c r="I19" s="45">
        <v>27.5</v>
      </c>
      <c r="J19" s="47">
        <v>30</v>
      </c>
      <c r="K19" s="58">
        <f t="shared" si="0"/>
        <v>120</v>
      </c>
      <c r="L19" s="22">
        <v>52.15</v>
      </c>
      <c r="M19" s="22">
        <v>142.53</v>
      </c>
      <c r="N19" s="22">
        <v>104</v>
      </c>
      <c r="O19" s="22">
        <f t="shared" si="1"/>
        <v>298.68</v>
      </c>
      <c r="P19" s="22">
        <f t="shared" si="2"/>
        <v>59.736000000000004</v>
      </c>
      <c r="Q19" s="62">
        <f t="shared" si="3"/>
        <v>64.335999999999999</v>
      </c>
      <c r="R19" s="23">
        <f t="shared" si="4"/>
        <v>55.664000000000001</v>
      </c>
    </row>
    <row r="20" spans="1:18" ht="15.75" x14ac:dyDescent="0.25">
      <c r="A20" s="14">
        <v>9</v>
      </c>
      <c r="B20" s="10" t="s">
        <v>74</v>
      </c>
      <c r="C20" s="15" t="s">
        <v>26</v>
      </c>
      <c r="D20" s="89" t="s">
        <v>75</v>
      </c>
      <c r="E20" s="81" t="s">
        <v>76</v>
      </c>
      <c r="F20" s="17">
        <v>25</v>
      </c>
      <c r="G20" s="45">
        <v>21.6</v>
      </c>
      <c r="H20" s="43">
        <v>23</v>
      </c>
      <c r="I20" s="45">
        <v>27.5</v>
      </c>
      <c r="J20" s="47">
        <v>28.5</v>
      </c>
      <c r="K20" s="58">
        <f t="shared" si="0"/>
        <v>104</v>
      </c>
      <c r="L20" s="22">
        <v>59.43</v>
      </c>
      <c r="M20" s="22">
        <v>114.06</v>
      </c>
      <c r="N20" s="22">
        <v>51.03</v>
      </c>
      <c r="O20" s="22">
        <f t="shared" si="1"/>
        <v>224.52</v>
      </c>
      <c r="P20" s="22">
        <f t="shared" si="2"/>
        <v>44.904000000000003</v>
      </c>
      <c r="Q20" s="62">
        <f t="shared" si="3"/>
        <v>66.504000000000005</v>
      </c>
      <c r="R20" s="23">
        <f t="shared" si="4"/>
        <v>37.495999999999995</v>
      </c>
    </row>
    <row r="21" spans="1:18" ht="15.75" x14ac:dyDescent="0.25">
      <c r="A21" s="11">
        <v>10</v>
      </c>
      <c r="B21" s="12" t="s">
        <v>82</v>
      </c>
      <c r="C21" s="13" t="s">
        <v>16</v>
      </c>
      <c r="D21" s="10" t="s">
        <v>83</v>
      </c>
      <c r="E21" s="81" t="s">
        <v>84</v>
      </c>
      <c r="F21" s="17">
        <v>25</v>
      </c>
      <c r="G21" s="45">
        <v>8.1999999999999993</v>
      </c>
      <c r="H21" s="45">
        <v>26</v>
      </c>
      <c r="I21" s="45">
        <v>27</v>
      </c>
      <c r="J21" s="47">
        <v>26</v>
      </c>
      <c r="K21" s="58">
        <f t="shared" si="0"/>
        <v>104</v>
      </c>
      <c r="L21" s="22">
        <v>51.28</v>
      </c>
      <c r="M21" s="22">
        <v>105.73</v>
      </c>
      <c r="N21" s="22">
        <v>150</v>
      </c>
      <c r="O21" s="22">
        <f t="shared" si="1"/>
        <v>307.01</v>
      </c>
      <c r="P21" s="22">
        <f t="shared" si="2"/>
        <v>61.402000000000001</v>
      </c>
      <c r="Q21" s="62">
        <f t="shared" si="3"/>
        <v>69.602000000000004</v>
      </c>
      <c r="R21" s="23">
        <f t="shared" si="4"/>
        <v>34.397999999999996</v>
      </c>
    </row>
    <row r="22" spans="1:18" ht="15.75" x14ac:dyDescent="0.25">
      <c r="A22" s="14">
        <v>11</v>
      </c>
      <c r="B22" s="12" t="s">
        <v>98</v>
      </c>
      <c r="C22" s="10" t="s">
        <v>16</v>
      </c>
      <c r="D22" s="10" t="s">
        <v>99</v>
      </c>
      <c r="E22" s="90" t="s">
        <v>100</v>
      </c>
      <c r="F22" s="17">
        <v>30.5</v>
      </c>
      <c r="G22" s="45">
        <v>9</v>
      </c>
      <c r="H22" s="45">
        <v>26</v>
      </c>
      <c r="I22" s="45">
        <v>25.5</v>
      </c>
      <c r="J22" s="47">
        <v>29</v>
      </c>
      <c r="K22" s="58">
        <f t="shared" si="0"/>
        <v>111</v>
      </c>
      <c r="L22" s="22">
        <v>106.8</v>
      </c>
      <c r="M22" s="22">
        <v>128</v>
      </c>
      <c r="N22" s="22">
        <v>125.04</v>
      </c>
      <c r="O22" s="22">
        <f t="shared" si="1"/>
        <v>359.84000000000003</v>
      </c>
      <c r="P22" s="22">
        <f t="shared" si="2"/>
        <v>71.968000000000004</v>
      </c>
      <c r="Q22" s="62">
        <f t="shared" si="3"/>
        <v>80.968000000000004</v>
      </c>
      <c r="R22" s="23">
        <f t="shared" si="4"/>
        <v>30.031999999999996</v>
      </c>
    </row>
    <row r="23" spans="1:18" ht="15.75" x14ac:dyDescent="0.25">
      <c r="A23" s="11">
        <v>12</v>
      </c>
      <c r="B23" s="12" t="s">
        <v>23</v>
      </c>
      <c r="C23" s="10" t="s">
        <v>16</v>
      </c>
      <c r="D23" s="15" t="s">
        <v>24</v>
      </c>
      <c r="E23" s="86" t="s">
        <v>25</v>
      </c>
      <c r="F23" s="17">
        <v>27.5</v>
      </c>
      <c r="G23" s="45">
        <v>14.6</v>
      </c>
      <c r="H23" s="45">
        <v>26.5</v>
      </c>
      <c r="I23" s="45">
        <v>26</v>
      </c>
      <c r="J23" s="47">
        <v>28</v>
      </c>
      <c r="K23" s="58">
        <f t="shared" si="0"/>
        <v>108</v>
      </c>
      <c r="L23" s="22">
        <v>101</v>
      </c>
      <c r="M23" s="22">
        <v>112.43</v>
      </c>
      <c r="N23" s="22">
        <v>110.65</v>
      </c>
      <c r="O23" s="22">
        <f t="shared" si="1"/>
        <v>324.08000000000004</v>
      </c>
      <c r="P23" s="22">
        <f t="shared" si="2"/>
        <v>64.816000000000017</v>
      </c>
      <c r="Q23" s="62">
        <f t="shared" si="3"/>
        <v>79.416000000000011</v>
      </c>
      <c r="R23" s="23">
        <f t="shared" si="4"/>
        <v>28.583999999999989</v>
      </c>
    </row>
    <row r="24" spans="1:18" ht="15.75" x14ac:dyDescent="0.25">
      <c r="A24" s="14">
        <v>13</v>
      </c>
      <c r="B24" s="12" t="s">
        <v>20</v>
      </c>
      <c r="C24" s="10" t="s">
        <v>16</v>
      </c>
      <c r="D24" s="10" t="s">
        <v>21</v>
      </c>
      <c r="E24" s="81" t="s">
        <v>22</v>
      </c>
      <c r="F24" s="17">
        <v>31.5</v>
      </c>
      <c r="G24" s="45">
        <v>14</v>
      </c>
      <c r="H24" s="45">
        <v>25</v>
      </c>
      <c r="I24" s="45">
        <v>26</v>
      </c>
      <c r="J24" s="47">
        <v>24.5</v>
      </c>
      <c r="K24" s="58">
        <f t="shared" si="0"/>
        <v>107</v>
      </c>
      <c r="L24" s="22">
        <v>107.96</v>
      </c>
      <c r="M24" s="25">
        <v>132.91999999999999</v>
      </c>
      <c r="N24" s="22">
        <v>118</v>
      </c>
      <c r="O24" s="22">
        <f t="shared" si="1"/>
        <v>358.88</v>
      </c>
      <c r="P24" s="22">
        <f t="shared" si="2"/>
        <v>71.775999999999996</v>
      </c>
      <c r="Q24" s="62">
        <f t="shared" si="3"/>
        <v>85.775999999999996</v>
      </c>
      <c r="R24" s="23">
        <f t="shared" si="4"/>
        <v>21.224000000000004</v>
      </c>
    </row>
    <row r="25" spans="1:18" s="98" customFormat="1" ht="15.75" x14ac:dyDescent="0.25">
      <c r="A25" s="11">
        <v>14</v>
      </c>
      <c r="B25" s="100" t="s">
        <v>88</v>
      </c>
      <c r="C25" s="95" t="s">
        <v>16</v>
      </c>
      <c r="D25" s="95" t="s">
        <v>89</v>
      </c>
      <c r="E25" s="78" t="s">
        <v>90</v>
      </c>
      <c r="F25" s="17">
        <v>33.5</v>
      </c>
      <c r="G25" s="45">
        <v>26</v>
      </c>
      <c r="H25" s="45">
        <v>30</v>
      </c>
      <c r="I25" s="45">
        <v>27</v>
      </c>
      <c r="J25" s="47" t="s">
        <v>113</v>
      </c>
      <c r="K25" s="58">
        <f>F25+H25+I25</f>
        <v>90.5</v>
      </c>
      <c r="L25" s="22" t="s">
        <v>113</v>
      </c>
      <c r="M25" s="22">
        <v>146.96</v>
      </c>
      <c r="N25" s="22" t="s">
        <v>113</v>
      </c>
      <c r="O25" s="22">
        <f>M25</f>
        <v>146.96</v>
      </c>
      <c r="P25" s="22">
        <f t="shared" si="2"/>
        <v>29.392000000000003</v>
      </c>
      <c r="Q25" s="62">
        <f t="shared" si="3"/>
        <v>55.392000000000003</v>
      </c>
      <c r="R25" s="23">
        <f t="shared" si="4"/>
        <v>35.107999999999997</v>
      </c>
    </row>
    <row r="26" spans="1:18" s="98" customFormat="1" ht="15.75" x14ac:dyDescent="0.25">
      <c r="A26" s="14">
        <v>15</v>
      </c>
      <c r="B26" s="99" t="s">
        <v>101</v>
      </c>
      <c r="C26" s="10" t="s">
        <v>16</v>
      </c>
      <c r="D26" s="10" t="s">
        <v>102</v>
      </c>
      <c r="E26" s="81" t="s">
        <v>103</v>
      </c>
      <c r="F26" s="17">
        <v>27.5</v>
      </c>
      <c r="G26" s="45">
        <v>24</v>
      </c>
      <c r="H26" s="45">
        <v>27.5</v>
      </c>
      <c r="I26" s="45">
        <v>25.5</v>
      </c>
      <c r="J26" s="47" t="s">
        <v>113</v>
      </c>
      <c r="K26" s="58">
        <f>F26+H26+I26</f>
        <v>80.5</v>
      </c>
      <c r="L26" s="22">
        <v>149</v>
      </c>
      <c r="M26" s="22">
        <v>127.68</v>
      </c>
      <c r="N26" s="22" t="s">
        <v>116</v>
      </c>
      <c r="O26" s="22">
        <f>L26+M26</f>
        <v>276.68</v>
      </c>
      <c r="P26" s="22">
        <f t="shared" si="2"/>
        <v>55.336000000000006</v>
      </c>
      <c r="Q26" s="62">
        <f t="shared" si="3"/>
        <v>79.336000000000013</v>
      </c>
      <c r="R26" s="23">
        <f t="shared" si="4"/>
        <v>1.1639999999999873</v>
      </c>
    </row>
    <row r="27" spans="1:18" s="98" customFormat="1" ht="15.75" x14ac:dyDescent="0.25">
      <c r="A27" s="14">
        <v>16</v>
      </c>
      <c r="B27" s="99" t="s">
        <v>117</v>
      </c>
      <c r="C27" s="10" t="s">
        <v>92</v>
      </c>
      <c r="D27" s="10" t="s">
        <v>119</v>
      </c>
      <c r="E27" s="86" t="s">
        <v>118</v>
      </c>
      <c r="F27" s="17">
        <v>0</v>
      </c>
      <c r="G27" s="45">
        <v>0</v>
      </c>
      <c r="H27" s="45">
        <v>0</v>
      </c>
      <c r="I27" s="45">
        <v>0</v>
      </c>
      <c r="J27" s="47">
        <v>0</v>
      </c>
      <c r="K27" s="58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62">
        <v>0</v>
      </c>
      <c r="R27" s="23">
        <v>0</v>
      </c>
    </row>
    <row r="28" spans="1:18" x14ac:dyDescent="0.2">
      <c r="Q28" s="21"/>
      <c r="R28" s="105"/>
    </row>
    <row r="29" spans="1:18" x14ac:dyDescent="0.2">
      <c r="Q29" s="21"/>
      <c r="R29" s="105"/>
    </row>
    <row r="30" spans="1:18" x14ac:dyDescent="0.2">
      <c r="Q30" s="21"/>
      <c r="R30" s="105"/>
    </row>
    <row r="31" spans="1:18" x14ac:dyDescent="0.2">
      <c r="Q31" s="21"/>
      <c r="R31" s="105"/>
    </row>
    <row r="32" spans="1:18" x14ac:dyDescent="0.2">
      <c r="Q32" s="21"/>
      <c r="R32" s="105"/>
    </row>
  </sheetData>
  <sortState ref="B6:R20">
    <sortCondition descending="1" ref="R6:R20"/>
  </sortState>
  <mergeCells count="1">
    <mergeCell ref="A7:E8"/>
  </mergeCells>
  <pageMargins left="0.7" right="0.7" top="0.75" bottom="0.75" header="0.3" footer="0.3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Pony's </vt:lpstr>
      <vt:lpstr>Paarden</vt:lpstr>
      <vt:lpstr>Blad3</vt:lpstr>
      <vt:lpstr>'Pony''s '!Afdrukbereik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Colijn</dc:creator>
  <cp:lastModifiedBy>Vera Colijn</cp:lastModifiedBy>
  <cp:lastPrinted>2017-05-09T07:56:59Z</cp:lastPrinted>
  <dcterms:created xsi:type="dcterms:W3CDTF">2015-07-05T09:14:16Z</dcterms:created>
  <dcterms:modified xsi:type="dcterms:W3CDTF">2017-05-09T08:05:07Z</dcterms:modified>
</cp:coreProperties>
</file>